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SSSGatineau\All-Fil07\Ressources Humaines\RT\G4-7300   SECRETARIAT\Notes de service - Communiqué interne\Horaire\2021\APTS\"/>
    </mc:Choice>
  </mc:AlternateContent>
  <bookViews>
    <workbookView xWindow="0" yWindow="0" windowWidth="28800" windowHeight="1243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63" i="1"/>
  <c r="D64" i="1"/>
  <c r="D61" i="1"/>
  <c r="C55" i="1"/>
  <c r="C57" i="1" s="1"/>
  <c r="C40" i="1"/>
  <c r="C42" i="1" s="1"/>
  <c r="D47" i="1" s="1"/>
  <c r="D46" i="1" l="1"/>
  <c r="D49" i="1"/>
  <c r="D48" i="1"/>
  <c r="C119" i="1"/>
  <c r="C121" i="1" s="1"/>
  <c r="C104" i="1"/>
  <c r="C106" i="1" s="1"/>
  <c r="D113" i="1" s="1"/>
  <c r="C87" i="1"/>
  <c r="C89" i="1" s="1"/>
  <c r="D95" i="1" s="1"/>
  <c r="C72" i="1"/>
  <c r="C74" i="1" s="1"/>
  <c r="D78" i="1" s="1"/>
  <c r="C23" i="1"/>
  <c r="C25" i="1" s="1"/>
  <c r="D30" i="1" s="1"/>
  <c r="C6" i="1"/>
  <c r="C8" i="1" s="1"/>
  <c r="D110" i="1" l="1"/>
  <c r="D112" i="1"/>
  <c r="D111" i="1"/>
  <c r="D94" i="1"/>
  <c r="D13" i="1"/>
  <c r="D14" i="1"/>
  <c r="D12" i="1"/>
  <c r="D15" i="1"/>
  <c r="D126" i="1"/>
  <c r="D127" i="1"/>
  <c r="D128" i="1"/>
  <c r="D125" i="1"/>
  <c r="D81" i="1"/>
  <c r="D79" i="1"/>
  <c r="D93" i="1"/>
  <c r="D96" i="1"/>
  <c r="D80" i="1"/>
  <c r="D29" i="1"/>
  <c r="D32" i="1"/>
  <c r="D31" i="1"/>
</calcChain>
</file>

<file path=xl/sharedStrings.xml><?xml version="1.0" encoding="utf-8"?>
<sst xmlns="http://schemas.openxmlformats.org/spreadsheetml/2006/main" count="75" uniqueCount="23">
  <si>
    <t>Dépôt bancaire brut par période de paie</t>
  </si>
  <si>
    <t>Facteur : Horaire de 4 jours = 32 heures/35heures</t>
  </si>
  <si>
    <t xml:space="preserve">Nouveau salaire avant la prime </t>
  </si>
  <si>
    <t xml:space="preserve">Exemple de calcul de salaire Brut en fonction de l'horaire quatre (4) jours avec réduction de temps de travail </t>
  </si>
  <si>
    <t>Prime de conversion des congés</t>
  </si>
  <si>
    <t>Jours convertis</t>
  </si>
  <si>
    <t>Prime</t>
  </si>
  <si>
    <t>Salaire Brut</t>
  </si>
  <si>
    <t>Facteur : Horaire de 4 jours = 33 heures/37,50heures</t>
  </si>
  <si>
    <t>Facteur : Horaire de 4 jours = 34 heures/37,50heures</t>
  </si>
  <si>
    <t>Facteur : Horaire de 4 jours = 32 heures/36,25heures</t>
  </si>
  <si>
    <t>Facteur : Horaire de 4 jours = 33 heures/36,25heures</t>
  </si>
  <si>
    <t>Facteur : Horaire de 4 jours = 34 heures/38,75heures</t>
  </si>
  <si>
    <t>Facteur : Horaire de 4 jours = 35 heures/38,75heures</t>
  </si>
  <si>
    <t>Réduction à 34 heures par semaine</t>
  </si>
  <si>
    <t>38,75 heures par semaine</t>
  </si>
  <si>
    <t>Réduction à 35 heures par semaine</t>
  </si>
  <si>
    <t>Réduction à 33 heures par semaine</t>
  </si>
  <si>
    <t>Réduction à 32 heures par semaine</t>
  </si>
  <si>
    <t>37,50 heures par semaine</t>
  </si>
  <si>
    <t>36,25 heures par semaine</t>
  </si>
  <si>
    <t>35 heures par semaine</t>
  </si>
  <si>
    <t xml:space="preserve">Calcul de salaire Brut en fonction de l'horaire quatre (4) jours avec réduction de temps de travail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</si>
</sst>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31F2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0" fillId="3" borderId="0" xfId="0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2" fillId="3" borderId="6" xfId="0" applyFont="1" applyFill="1" applyBorder="1" applyAlignment="1"/>
    <xf numFmtId="0" fontId="2" fillId="3" borderId="0" xfId="0" applyFont="1" applyFill="1" applyBorder="1" applyAlignment="1"/>
    <xf numFmtId="0" fontId="2" fillId="3" borderId="7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7" xfId="0" applyFont="1" applyFill="1" applyBorder="1" applyAlignment="1">
      <alignment horizontal="center"/>
    </xf>
    <xf numFmtId="44" fontId="0" fillId="3" borderId="1" xfId="0" applyNumberFormat="1" applyFill="1" applyBorder="1" applyAlignment="1"/>
    <xf numFmtId="44" fontId="0" fillId="3" borderId="0" xfId="0" applyNumberFormat="1" applyFill="1" applyBorder="1" applyAlignment="1"/>
    <xf numFmtId="44" fontId="0" fillId="3" borderId="8" xfId="0" applyNumberFormat="1" applyFill="1" applyBorder="1" applyAlignment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right"/>
    </xf>
    <xf numFmtId="44" fontId="0" fillId="4" borderId="1" xfId="1" applyFont="1" applyFill="1" applyBorder="1"/>
    <xf numFmtId="0" fontId="0" fillId="4" borderId="0" xfId="0" applyFill="1" applyBorder="1"/>
    <xf numFmtId="0" fontId="0" fillId="4" borderId="7" xfId="0" applyFill="1" applyBorder="1"/>
    <xf numFmtId="0" fontId="0" fillId="4" borderId="6" xfId="0" applyFill="1" applyBorder="1"/>
    <xf numFmtId="0" fontId="0" fillId="4" borderId="1" xfId="0" applyFill="1" applyBorder="1"/>
    <xf numFmtId="44" fontId="0" fillId="4" borderId="1" xfId="0" applyNumberFormat="1" applyFill="1" applyBorder="1"/>
    <xf numFmtId="0" fontId="2" fillId="4" borderId="6" xfId="0" applyFont="1" applyFill="1" applyBorder="1" applyAlignment="1"/>
    <xf numFmtId="0" fontId="2" fillId="4" borderId="0" xfId="0" applyFont="1" applyFill="1" applyBorder="1" applyAlignment="1"/>
    <xf numFmtId="0" fontId="2" fillId="4" borderId="7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7" xfId="0" applyFont="1" applyFill="1" applyBorder="1" applyAlignment="1">
      <alignment horizontal="center"/>
    </xf>
    <xf numFmtId="44" fontId="0" fillId="4" borderId="1" xfId="0" applyNumberFormat="1" applyFill="1" applyBorder="1" applyAlignment="1"/>
    <xf numFmtId="44" fontId="0" fillId="4" borderId="0" xfId="0" applyNumberFormat="1" applyFill="1" applyBorder="1" applyAlignment="1"/>
    <xf numFmtId="44" fontId="0" fillId="4" borderId="2" xfId="0" applyNumberFormat="1" applyFill="1" applyBorder="1" applyAlignment="1"/>
    <xf numFmtId="44" fontId="0" fillId="4" borderId="8" xfId="0" applyNumberFormat="1" applyFill="1" applyBorder="1" applyAlignment="1"/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4" fontId="0" fillId="0" borderId="1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10" fontId="4" fillId="3" borderId="9" xfId="0" applyNumberFormat="1" applyFont="1" applyFill="1" applyBorder="1" applyAlignment="1">
      <alignment horizontal="center" vertical="center" wrapText="1"/>
    </xf>
    <xf numFmtId="10" fontId="4" fillId="4" borderId="9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0" fontId="4" fillId="4" borderId="15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10" fontId="4" fillId="4" borderId="17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0" fontId="4" fillId="3" borderId="19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0" fontId="4" fillId="3" borderId="15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0" fontId="4" fillId="3" borderId="1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8"/>
  <sheetViews>
    <sheetView tabSelected="1" zoomScale="85" zoomScaleNormal="85" workbookViewId="0">
      <selection activeCell="N23" sqref="N23"/>
    </sheetView>
  </sheetViews>
  <sheetFormatPr baseColWidth="10" defaultRowHeight="15" x14ac:dyDescent="0.25"/>
  <cols>
    <col min="1" max="1" width="3.7109375" customWidth="1"/>
    <col min="2" max="2" width="50.5703125" bestFit="1" customWidth="1"/>
    <col min="3" max="3" width="11.7109375" bestFit="1" customWidth="1"/>
    <col min="7" max="7" width="11.5703125" customWidth="1"/>
  </cols>
  <sheetData>
    <row r="1" spans="2:8" ht="15.75" thickBot="1" x14ac:dyDescent="0.3"/>
    <row r="2" spans="2:8" ht="19.5" thickBot="1" x14ac:dyDescent="0.35">
      <c r="B2" s="85" t="s">
        <v>3</v>
      </c>
      <c r="C2" s="86"/>
      <c r="D2" s="86"/>
      <c r="E2" s="86"/>
      <c r="F2" s="86"/>
      <c r="G2" s="86"/>
      <c r="H2" s="87"/>
    </row>
    <row r="3" spans="2:8" ht="16.5" thickBot="1" x14ac:dyDescent="0.3">
      <c r="B3" s="21"/>
      <c r="C3" s="22"/>
      <c r="D3" s="22"/>
      <c r="E3" s="22"/>
      <c r="F3" s="22"/>
      <c r="G3" s="22"/>
      <c r="H3" s="23"/>
    </row>
    <row r="4" spans="2:8" ht="16.5" thickBot="1" x14ac:dyDescent="0.3">
      <c r="B4" s="24" t="s">
        <v>0</v>
      </c>
      <c r="C4" s="25">
        <v>1011.2</v>
      </c>
      <c r="D4" s="26"/>
      <c r="E4" s="26"/>
      <c r="F4" s="26"/>
      <c r="G4" s="26"/>
      <c r="H4" s="27"/>
    </row>
    <row r="5" spans="2:8" ht="15.75" thickBot="1" x14ac:dyDescent="0.3">
      <c r="B5" s="28"/>
      <c r="C5" s="26"/>
      <c r="D5" s="26"/>
      <c r="E5" s="26"/>
      <c r="F5" s="26"/>
      <c r="G5" s="26"/>
      <c r="H5" s="27"/>
    </row>
    <row r="6" spans="2:8" ht="16.5" thickBot="1" x14ac:dyDescent="0.3">
      <c r="B6" s="24" t="s">
        <v>1</v>
      </c>
      <c r="C6" s="29">
        <f>32/35</f>
        <v>0.91428571428571426</v>
      </c>
      <c r="D6" s="26"/>
      <c r="E6" s="26"/>
      <c r="F6" s="26"/>
      <c r="G6" s="26"/>
      <c r="H6" s="27"/>
    </row>
    <row r="7" spans="2:8" ht="15.75" thickBot="1" x14ac:dyDescent="0.3">
      <c r="B7" s="28"/>
      <c r="C7" s="26"/>
      <c r="D7" s="26"/>
      <c r="E7" s="26"/>
      <c r="F7" s="26"/>
      <c r="G7" s="26"/>
      <c r="H7" s="27"/>
    </row>
    <row r="8" spans="2:8" ht="16.5" thickBot="1" x14ac:dyDescent="0.3">
      <c r="B8" s="24" t="s">
        <v>2</v>
      </c>
      <c r="C8" s="30">
        <f>C4*C6</f>
        <v>924.52571428571434</v>
      </c>
      <c r="D8" s="26"/>
      <c r="E8" s="26"/>
      <c r="F8" s="26"/>
      <c r="G8" s="26"/>
      <c r="H8" s="27"/>
    </row>
    <row r="9" spans="2:8" ht="15.75" thickBot="1" x14ac:dyDescent="0.3">
      <c r="B9" s="28"/>
      <c r="C9" s="26"/>
      <c r="D9" s="26"/>
      <c r="E9" s="26"/>
      <c r="F9" s="26"/>
      <c r="G9" s="26"/>
      <c r="H9" s="27"/>
    </row>
    <row r="10" spans="2:8" ht="16.5" thickBot="1" x14ac:dyDescent="0.3">
      <c r="B10" s="79" t="s">
        <v>4</v>
      </c>
      <c r="C10" s="80"/>
      <c r="D10" s="81"/>
      <c r="E10" s="31"/>
      <c r="F10" s="32"/>
      <c r="G10" s="32"/>
      <c r="H10" s="33"/>
    </row>
    <row r="11" spans="2:8" ht="16.5" thickBot="1" x14ac:dyDescent="0.3">
      <c r="B11" s="52" t="s">
        <v>5</v>
      </c>
      <c r="C11" s="34" t="s">
        <v>6</v>
      </c>
      <c r="D11" s="35" t="s">
        <v>7</v>
      </c>
      <c r="E11" s="32"/>
      <c r="F11" s="34"/>
      <c r="G11" s="34"/>
      <c r="H11" s="36"/>
    </row>
    <row r="12" spans="2:8" ht="15.75" thickBot="1" x14ac:dyDescent="0.3">
      <c r="B12" s="56">
        <v>12.6</v>
      </c>
      <c r="C12" s="57">
        <v>4.2999999999999997E-2</v>
      </c>
      <c r="D12" s="37">
        <f>$C$8*C12+$C$8</f>
        <v>964.28032000000007</v>
      </c>
      <c r="E12" s="38"/>
      <c r="F12" s="26"/>
      <c r="G12" s="26"/>
      <c r="H12" s="27"/>
    </row>
    <row r="13" spans="2:8" ht="15.75" thickBot="1" x14ac:dyDescent="0.3">
      <c r="B13" s="58">
        <v>13.6</v>
      </c>
      <c r="C13" s="59">
        <v>4.9000000000000002E-2</v>
      </c>
      <c r="D13" s="37">
        <f t="shared" ref="D13:D15" si="0">$C$8*C13+$C$8</f>
        <v>969.82747428571429</v>
      </c>
      <c r="E13" s="38"/>
      <c r="F13" s="26"/>
      <c r="G13" s="26"/>
      <c r="H13" s="27"/>
    </row>
    <row r="14" spans="2:8" ht="15.75" thickBot="1" x14ac:dyDescent="0.3">
      <c r="B14" s="58">
        <v>14.6</v>
      </c>
      <c r="C14" s="59">
        <v>5.5E-2</v>
      </c>
      <c r="D14" s="37">
        <f t="shared" si="0"/>
        <v>975.37462857142862</v>
      </c>
      <c r="E14" s="38"/>
      <c r="F14" s="26"/>
      <c r="G14" s="26"/>
      <c r="H14" s="27"/>
    </row>
    <row r="15" spans="2:8" ht="15.75" thickBot="1" x14ac:dyDescent="0.3">
      <c r="B15" s="53">
        <v>15.6</v>
      </c>
      <c r="C15" s="55">
        <v>0.06</v>
      </c>
      <c r="D15" s="39">
        <f t="shared" si="0"/>
        <v>979.99725714285717</v>
      </c>
      <c r="E15" s="40"/>
      <c r="F15" s="41"/>
      <c r="G15" s="41"/>
      <c r="H15" s="42"/>
    </row>
    <row r="16" spans="2:8" ht="15.75" thickBot="1" x14ac:dyDescent="0.3"/>
    <row r="17" spans="2:8" ht="21.75" thickBot="1" x14ac:dyDescent="0.4">
      <c r="B17" s="72" t="s">
        <v>21</v>
      </c>
      <c r="C17" s="73"/>
      <c r="D17" s="73"/>
      <c r="E17" s="73"/>
      <c r="F17" s="73"/>
      <c r="G17" s="73"/>
      <c r="H17" s="74"/>
    </row>
    <row r="18" spans="2:8" ht="21.75" thickBot="1" x14ac:dyDescent="0.4">
      <c r="B18" s="82" t="s">
        <v>18</v>
      </c>
      <c r="C18" s="83"/>
      <c r="D18" s="83"/>
      <c r="E18" s="83"/>
      <c r="F18" s="83"/>
      <c r="G18" s="83"/>
      <c r="H18" s="84"/>
    </row>
    <row r="19" spans="2:8" ht="19.5" thickBot="1" x14ac:dyDescent="0.35">
      <c r="B19" s="66" t="s">
        <v>22</v>
      </c>
      <c r="C19" s="67"/>
      <c r="D19" s="67"/>
      <c r="E19" s="67"/>
      <c r="F19" s="67"/>
      <c r="G19" s="67"/>
      <c r="H19" s="68"/>
    </row>
    <row r="20" spans="2:8" ht="16.5" thickBot="1" x14ac:dyDescent="0.3">
      <c r="B20" s="1"/>
      <c r="C20" s="43"/>
      <c r="D20" s="2"/>
      <c r="E20" s="2"/>
      <c r="F20" s="2"/>
      <c r="G20" s="2"/>
      <c r="H20" s="3"/>
    </row>
    <row r="21" spans="2:8" ht="16.5" thickBot="1" x14ac:dyDescent="0.3">
      <c r="B21" s="4" t="s">
        <v>0</v>
      </c>
      <c r="C21" s="44"/>
      <c r="D21" s="5"/>
      <c r="E21" s="5"/>
      <c r="F21" s="5"/>
      <c r="G21" s="5"/>
      <c r="H21" s="6"/>
    </row>
    <row r="22" spans="2:8" ht="15.75" thickBot="1" x14ac:dyDescent="0.3">
      <c r="B22" s="7"/>
      <c r="C22" s="5"/>
      <c r="D22" s="5"/>
      <c r="E22" s="5"/>
      <c r="F22" s="5"/>
      <c r="G22" s="5"/>
      <c r="H22" s="6"/>
    </row>
    <row r="23" spans="2:8" ht="16.5" thickBot="1" x14ac:dyDescent="0.3">
      <c r="B23" s="4" t="s">
        <v>1</v>
      </c>
      <c r="C23" s="8">
        <f>32/35</f>
        <v>0.91428571428571426</v>
      </c>
      <c r="D23" s="5"/>
      <c r="E23" s="5"/>
      <c r="F23" s="5"/>
      <c r="G23" s="5"/>
      <c r="H23" s="6"/>
    </row>
    <row r="24" spans="2:8" ht="15.75" thickBot="1" x14ac:dyDescent="0.3">
      <c r="B24" s="7"/>
      <c r="C24" s="5"/>
      <c r="D24" s="5"/>
      <c r="E24" s="5"/>
      <c r="F24" s="5"/>
      <c r="G24" s="5"/>
      <c r="H24" s="6"/>
    </row>
    <row r="25" spans="2:8" ht="16.5" thickBot="1" x14ac:dyDescent="0.3">
      <c r="B25" s="4" t="s">
        <v>2</v>
      </c>
      <c r="C25" s="9">
        <f>C21*C23</f>
        <v>0</v>
      </c>
      <c r="D25" s="5"/>
      <c r="E25" s="5"/>
      <c r="F25" s="5"/>
      <c r="G25" s="5"/>
      <c r="H25" s="6"/>
    </row>
    <row r="26" spans="2:8" ht="15.75" thickBot="1" x14ac:dyDescent="0.3">
      <c r="B26" s="7"/>
      <c r="C26" s="5"/>
      <c r="D26" s="5"/>
      <c r="E26" s="5"/>
      <c r="F26" s="5"/>
      <c r="G26" s="5"/>
      <c r="H26" s="6"/>
    </row>
    <row r="27" spans="2:8" ht="16.5" thickBot="1" x14ac:dyDescent="0.3">
      <c r="B27" s="78" t="s">
        <v>4</v>
      </c>
      <c r="C27" s="70"/>
      <c r="D27" s="71"/>
      <c r="E27" s="10"/>
      <c r="F27" s="11"/>
      <c r="G27" s="11"/>
      <c r="H27" s="12"/>
    </row>
    <row r="28" spans="2:8" ht="16.5" thickBot="1" x14ac:dyDescent="0.3">
      <c r="B28" s="50" t="s">
        <v>5</v>
      </c>
      <c r="C28" s="13" t="s">
        <v>6</v>
      </c>
      <c r="D28" s="14" t="s">
        <v>7</v>
      </c>
      <c r="E28" s="11"/>
      <c r="F28" s="13"/>
      <c r="G28" s="13"/>
      <c r="H28" s="15"/>
    </row>
    <row r="29" spans="2:8" ht="15.75" thickBot="1" x14ac:dyDescent="0.3">
      <c r="B29" s="62">
        <v>12.6</v>
      </c>
      <c r="C29" s="63">
        <v>4.2999999999999997E-2</v>
      </c>
      <c r="D29" s="16">
        <f>$C$25*C29+$C$25</f>
        <v>0</v>
      </c>
      <c r="E29" s="17"/>
      <c r="F29" s="5"/>
      <c r="G29" s="5"/>
      <c r="H29" s="6"/>
    </row>
    <row r="30" spans="2:8" ht="15.75" thickBot="1" x14ac:dyDescent="0.3">
      <c r="B30" s="64">
        <v>13.6</v>
      </c>
      <c r="C30" s="65">
        <v>4.9000000000000002E-2</v>
      </c>
      <c r="D30" s="16">
        <f t="shared" ref="D30:D32" si="1">$C$25*C30+$C$25</f>
        <v>0</v>
      </c>
      <c r="E30" s="17"/>
      <c r="F30" s="5"/>
      <c r="G30" s="5"/>
      <c r="H30" s="6"/>
    </row>
    <row r="31" spans="2:8" ht="15.75" thickBot="1" x14ac:dyDescent="0.3">
      <c r="B31" s="60">
        <v>14.6</v>
      </c>
      <c r="C31" s="61">
        <v>5.5E-2</v>
      </c>
      <c r="D31" s="16">
        <f t="shared" si="1"/>
        <v>0</v>
      </c>
      <c r="E31" s="17"/>
      <c r="F31" s="5"/>
      <c r="G31" s="5"/>
      <c r="H31" s="6"/>
    </row>
    <row r="32" spans="2:8" ht="15.75" thickBot="1" x14ac:dyDescent="0.3">
      <c r="B32" s="51">
        <v>15.6</v>
      </c>
      <c r="C32" s="54">
        <v>0.06</v>
      </c>
      <c r="D32" s="16">
        <f t="shared" si="1"/>
        <v>0</v>
      </c>
      <c r="E32" s="18"/>
      <c r="F32" s="19"/>
      <c r="G32" s="19"/>
      <c r="H32" s="20"/>
    </row>
    <row r="33" spans="2:8" ht="15.75" thickBot="1" x14ac:dyDescent="0.3">
      <c r="B33" s="45"/>
      <c r="C33" s="46"/>
      <c r="D33" s="47"/>
      <c r="E33" s="47"/>
      <c r="F33" s="48"/>
      <c r="G33" s="48"/>
      <c r="H33" s="49"/>
    </row>
    <row r="34" spans="2:8" ht="21.75" thickBot="1" x14ac:dyDescent="0.4">
      <c r="B34" s="72" t="s">
        <v>20</v>
      </c>
      <c r="C34" s="73"/>
      <c r="D34" s="73"/>
      <c r="E34" s="73"/>
      <c r="F34" s="73"/>
      <c r="G34" s="73"/>
      <c r="H34" s="74"/>
    </row>
    <row r="35" spans="2:8" ht="21.75" thickBot="1" x14ac:dyDescent="0.4">
      <c r="B35" s="75" t="s">
        <v>18</v>
      </c>
      <c r="C35" s="76"/>
      <c r="D35" s="76"/>
      <c r="E35" s="76"/>
      <c r="F35" s="76"/>
      <c r="G35" s="76"/>
      <c r="H35" s="77"/>
    </row>
    <row r="36" spans="2:8" ht="19.5" thickBot="1" x14ac:dyDescent="0.35">
      <c r="B36" s="66" t="s">
        <v>22</v>
      </c>
      <c r="C36" s="67"/>
      <c r="D36" s="67"/>
      <c r="E36" s="67"/>
      <c r="F36" s="67"/>
      <c r="G36" s="67"/>
      <c r="H36" s="68"/>
    </row>
    <row r="37" spans="2:8" ht="16.5" thickBot="1" x14ac:dyDescent="0.3">
      <c r="B37" s="1"/>
      <c r="C37" s="2"/>
      <c r="D37" s="2"/>
      <c r="E37" s="2"/>
      <c r="F37" s="2"/>
      <c r="G37" s="2"/>
      <c r="H37" s="3"/>
    </row>
    <row r="38" spans="2:8" ht="16.5" thickBot="1" x14ac:dyDescent="0.3">
      <c r="B38" s="4" t="s">
        <v>0</v>
      </c>
      <c r="C38" s="44"/>
      <c r="D38" s="5"/>
      <c r="E38" s="5"/>
      <c r="F38" s="5"/>
      <c r="G38" s="5"/>
      <c r="H38" s="6"/>
    </row>
    <row r="39" spans="2:8" ht="15.75" thickBot="1" x14ac:dyDescent="0.3">
      <c r="B39" s="7"/>
      <c r="C39" s="5"/>
      <c r="D39" s="5"/>
      <c r="E39" s="5"/>
      <c r="F39" s="5"/>
      <c r="G39" s="5"/>
      <c r="H39" s="6"/>
    </row>
    <row r="40" spans="2:8" ht="16.5" thickBot="1" x14ac:dyDescent="0.3">
      <c r="B40" s="4" t="s">
        <v>10</v>
      </c>
      <c r="C40" s="8">
        <f>32/36.25</f>
        <v>0.88275862068965516</v>
      </c>
      <c r="D40" s="5"/>
      <c r="E40" s="5"/>
      <c r="F40" s="5"/>
      <c r="G40" s="5"/>
      <c r="H40" s="6"/>
    </row>
    <row r="41" spans="2:8" ht="15.75" thickBot="1" x14ac:dyDescent="0.3">
      <c r="B41" s="7"/>
      <c r="C41" s="5"/>
      <c r="D41" s="5"/>
      <c r="E41" s="5"/>
      <c r="F41" s="5"/>
      <c r="G41" s="5"/>
      <c r="H41" s="6"/>
    </row>
    <row r="42" spans="2:8" ht="16.5" thickBot="1" x14ac:dyDescent="0.3">
      <c r="B42" s="4" t="s">
        <v>2</v>
      </c>
      <c r="C42" s="9">
        <f>C38*C40</f>
        <v>0</v>
      </c>
      <c r="D42" s="5"/>
      <c r="E42" s="5"/>
      <c r="F42" s="5"/>
      <c r="G42" s="5"/>
      <c r="H42" s="6"/>
    </row>
    <row r="43" spans="2:8" ht="15.75" thickBot="1" x14ac:dyDescent="0.3">
      <c r="B43" s="7"/>
      <c r="C43" s="5"/>
      <c r="D43" s="5"/>
      <c r="E43" s="5"/>
      <c r="F43" s="5"/>
      <c r="G43" s="5"/>
      <c r="H43" s="6"/>
    </row>
    <row r="44" spans="2:8" ht="16.5" thickBot="1" x14ac:dyDescent="0.3">
      <c r="B44" s="69" t="s">
        <v>4</v>
      </c>
      <c r="C44" s="70"/>
      <c r="D44" s="71"/>
      <c r="E44" s="10"/>
      <c r="F44" s="11"/>
      <c r="G44" s="11"/>
      <c r="H44" s="12"/>
    </row>
    <row r="45" spans="2:8" ht="16.5" thickBot="1" x14ac:dyDescent="0.3">
      <c r="B45" s="50" t="s">
        <v>5</v>
      </c>
      <c r="C45" s="13" t="s">
        <v>6</v>
      </c>
      <c r="D45" s="14" t="s">
        <v>7</v>
      </c>
      <c r="E45" s="11"/>
      <c r="F45" s="13"/>
      <c r="G45" s="13"/>
      <c r="H45" s="15"/>
    </row>
    <row r="46" spans="2:8" ht="15.75" thickBot="1" x14ac:dyDescent="0.3">
      <c r="B46" s="62">
        <v>12.6</v>
      </c>
      <c r="C46" s="63">
        <v>4.2999999999999997E-2</v>
      </c>
      <c r="D46" s="16">
        <f>$C$42*C46+$C$42</f>
        <v>0</v>
      </c>
      <c r="E46" s="17"/>
      <c r="F46" s="5"/>
      <c r="G46" s="5"/>
      <c r="H46" s="6"/>
    </row>
    <row r="47" spans="2:8" ht="15.75" thickBot="1" x14ac:dyDescent="0.3">
      <c r="B47" s="64">
        <v>13.6</v>
      </c>
      <c r="C47" s="65">
        <v>4.9000000000000002E-2</v>
      </c>
      <c r="D47" s="16">
        <f t="shared" ref="D47:D49" si="2">$C$42*C47+$C$42</f>
        <v>0</v>
      </c>
      <c r="E47" s="17"/>
      <c r="F47" s="5"/>
      <c r="G47" s="5"/>
      <c r="H47" s="6"/>
    </row>
    <row r="48" spans="2:8" ht="15.75" thickBot="1" x14ac:dyDescent="0.3">
      <c r="B48" s="64">
        <v>14.6</v>
      </c>
      <c r="C48" s="65">
        <v>5.5E-2</v>
      </c>
      <c r="D48" s="16">
        <f t="shared" si="2"/>
        <v>0</v>
      </c>
      <c r="E48" s="17"/>
      <c r="F48" s="5"/>
      <c r="G48" s="5"/>
      <c r="H48" s="6"/>
    </row>
    <row r="49" spans="2:8" ht="15.75" thickBot="1" x14ac:dyDescent="0.3">
      <c r="B49" s="51">
        <v>15.6</v>
      </c>
      <c r="C49" s="54">
        <v>0.06</v>
      </c>
      <c r="D49" s="16">
        <f t="shared" si="2"/>
        <v>0</v>
      </c>
      <c r="E49" s="18"/>
      <c r="F49" s="19"/>
      <c r="G49" s="19"/>
      <c r="H49" s="20"/>
    </row>
    <row r="50" spans="2:8" ht="21.75" thickBot="1" x14ac:dyDescent="0.4">
      <c r="B50" s="75" t="s">
        <v>17</v>
      </c>
      <c r="C50" s="76"/>
      <c r="D50" s="76"/>
      <c r="E50" s="76"/>
      <c r="F50" s="76"/>
      <c r="G50" s="76"/>
      <c r="H50" s="77"/>
    </row>
    <row r="51" spans="2:8" ht="19.5" thickBot="1" x14ac:dyDescent="0.35">
      <c r="B51" s="66" t="s">
        <v>22</v>
      </c>
      <c r="C51" s="67"/>
      <c r="D51" s="67"/>
      <c r="E51" s="67"/>
      <c r="F51" s="67"/>
      <c r="G51" s="67"/>
      <c r="H51" s="68"/>
    </row>
    <row r="52" spans="2:8" ht="16.5" thickBot="1" x14ac:dyDescent="0.3">
      <c r="B52" s="1"/>
      <c r="C52" s="2"/>
      <c r="D52" s="2"/>
      <c r="E52" s="2"/>
      <c r="F52" s="2"/>
      <c r="G52" s="2"/>
      <c r="H52" s="3"/>
    </row>
    <row r="53" spans="2:8" ht="16.5" thickBot="1" x14ac:dyDescent="0.3">
      <c r="B53" s="4" t="s">
        <v>0</v>
      </c>
      <c r="C53" s="44"/>
      <c r="D53" s="5"/>
      <c r="E53" s="5"/>
      <c r="F53" s="5"/>
      <c r="G53" s="5"/>
      <c r="H53" s="6"/>
    </row>
    <row r="54" spans="2:8" ht="15.75" thickBot="1" x14ac:dyDescent="0.3">
      <c r="B54" s="7"/>
      <c r="C54" s="5"/>
      <c r="D54" s="5"/>
      <c r="E54" s="5"/>
      <c r="F54" s="5"/>
      <c r="G54" s="5"/>
      <c r="H54" s="6"/>
    </row>
    <row r="55" spans="2:8" ht="16.5" thickBot="1" x14ac:dyDescent="0.3">
      <c r="B55" s="4" t="s">
        <v>11</v>
      </c>
      <c r="C55" s="8">
        <f>33/36.25</f>
        <v>0.91034482758620694</v>
      </c>
      <c r="D55" s="5"/>
      <c r="E55" s="5"/>
      <c r="F55" s="5"/>
      <c r="G55" s="5"/>
      <c r="H55" s="6"/>
    </row>
    <row r="56" spans="2:8" ht="15.75" thickBot="1" x14ac:dyDescent="0.3">
      <c r="B56" s="7"/>
      <c r="C56" s="5"/>
      <c r="D56" s="5"/>
      <c r="E56" s="5"/>
      <c r="F56" s="5"/>
      <c r="G56" s="5"/>
      <c r="H56" s="6"/>
    </row>
    <row r="57" spans="2:8" ht="16.5" thickBot="1" x14ac:dyDescent="0.3">
      <c r="B57" s="4" t="s">
        <v>2</v>
      </c>
      <c r="C57" s="9">
        <f>C53*C55</f>
        <v>0</v>
      </c>
      <c r="D57" s="5"/>
      <c r="E57" s="5"/>
      <c r="F57" s="5"/>
      <c r="G57" s="5"/>
      <c r="H57" s="6"/>
    </row>
    <row r="58" spans="2:8" ht="15.75" thickBot="1" x14ac:dyDescent="0.3">
      <c r="B58" s="7"/>
      <c r="C58" s="5"/>
      <c r="D58" s="5"/>
      <c r="E58" s="5"/>
      <c r="F58" s="5"/>
      <c r="G58" s="5"/>
      <c r="H58" s="6"/>
    </row>
    <row r="59" spans="2:8" ht="16.5" thickBot="1" x14ac:dyDescent="0.3">
      <c r="B59" s="69" t="s">
        <v>4</v>
      </c>
      <c r="C59" s="70"/>
      <c r="D59" s="71"/>
      <c r="E59" s="10"/>
      <c r="F59" s="11"/>
      <c r="G59" s="11"/>
      <c r="H59" s="12"/>
    </row>
    <row r="60" spans="2:8" ht="16.5" thickBot="1" x14ac:dyDescent="0.3">
      <c r="B60" s="50" t="s">
        <v>5</v>
      </c>
      <c r="C60" s="13" t="s">
        <v>6</v>
      </c>
      <c r="D60" s="14" t="s">
        <v>7</v>
      </c>
      <c r="E60" s="11"/>
      <c r="F60" s="13"/>
      <c r="G60" s="13"/>
      <c r="H60" s="15"/>
    </row>
    <row r="61" spans="2:8" ht="15.75" thickBot="1" x14ac:dyDescent="0.3">
      <c r="B61" s="62">
        <v>12.6</v>
      </c>
      <c r="C61" s="63">
        <v>4.2999999999999997E-2</v>
      </c>
      <c r="D61" s="16">
        <f>$C$57*C61+$C$57</f>
        <v>0</v>
      </c>
      <c r="E61" s="17"/>
      <c r="F61" s="5"/>
      <c r="G61" s="5"/>
      <c r="H61" s="6"/>
    </row>
    <row r="62" spans="2:8" ht="15.75" thickBot="1" x14ac:dyDescent="0.3">
      <c r="B62" s="64">
        <v>13.6</v>
      </c>
      <c r="C62" s="65">
        <v>4.9000000000000002E-2</v>
      </c>
      <c r="D62" s="16">
        <f t="shared" ref="D62:D64" si="3">$C$57*C62+$C$57</f>
        <v>0</v>
      </c>
      <c r="E62" s="17"/>
      <c r="F62" s="5"/>
      <c r="G62" s="5"/>
      <c r="H62" s="6"/>
    </row>
    <row r="63" spans="2:8" ht="15.75" thickBot="1" x14ac:dyDescent="0.3">
      <c r="B63" s="64">
        <v>14.6</v>
      </c>
      <c r="C63" s="65">
        <v>5.5E-2</v>
      </c>
      <c r="D63" s="16">
        <f t="shared" si="3"/>
        <v>0</v>
      </c>
      <c r="E63" s="17"/>
      <c r="F63" s="5"/>
      <c r="G63" s="5"/>
      <c r="H63" s="6"/>
    </row>
    <row r="64" spans="2:8" ht="15.75" thickBot="1" x14ac:dyDescent="0.3">
      <c r="B64" s="51">
        <v>15.6</v>
      </c>
      <c r="C64" s="54">
        <v>0.06</v>
      </c>
      <c r="D64" s="16">
        <f t="shared" si="3"/>
        <v>0</v>
      </c>
      <c r="E64" s="18"/>
      <c r="F64" s="19"/>
      <c r="G64" s="19"/>
      <c r="H64" s="20"/>
    </row>
    <row r="65" spans="2:8" ht="15.75" thickBot="1" x14ac:dyDescent="0.3"/>
    <row r="66" spans="2:8" ht="21.75" thickBot="1" x14ac:dyDescent="0.4">
      <c r="B66" s="72" t="s">
        <v>19</v>
      </c>
      <c r="C66" s="73"/>
      <c r="D66" s="73"/>
      <c r="E66" s="73"/>
      <c r="F66" s="73"/>
      <c r="G66" s="73"/>
      <c r="H66" s="74"/>
    </row>
    <row r="67" spans="2:8" ht="21.75" thickBot="1" x14ac:dyDescent="0.4">
      <c r="B67" s="75" t="s">
        <v>17</v>
      </c>
      <c r="C67" s="76"/>
      <c r="D67" s="76"/>
      <c r="E67" s="76"/>
      <c r="F67" s="76"/>
      <c r="G67" s="76"/>
      <c r="H67" s="77"/>
    </row>
    <row r="68" spans="2:8" ht="19.5" thickBot="1" x14ac:dyDescent="0.35">
      <c r="B68" s="66" t="s">
        <v>22</v>
      </c>
      <c r="C68" s="67"/>
      <c r="D68" s="67"/>
      <c r="E68" s="67"/>
      <c r="F68" s="67"/>
      <c r="G68" s="67"/>
      <c r="H68" s="68"/>
    </row>
    <row r="69" spans="2:8" ht="16.5" thickBot="1" x14ac:dyDescent="0.3">
      <c r="B69" s="1"/>
      <c r="C69" s="2"/>
      <c r="D69" s="2"/>
      <c r="E69" s="2"/>
      <c r="F69" s="2"/>
      <c r="G69" s="2"/>
      <c r="H69" s="3"/>
    </row>
    <row r="70" spans="2:8" ht="16.5" thickBot="1" x14ac:dyDescent="0.3">
      <c r="B70" s="4" t="s">
        <v>0</v>
      </c>
      <c r="C70" s="44"/>
      <c r="D70" s="5"/>
      <c r="E70" s="5"/>
      <c r="F70" s="5"/>
      <c r="G70" s="5"/>
      <c r="H70" s="6"/>
    </row>
    <row r="71" spans="2:8" ht="15.75" thickBot="1" x14ac:dyDescent="0.3">
      <c r="B71" s="7"/>
      <c r="C71" s="5"/>
      <c r="D71" s="5"/>
      <c r="E71" s="5"/>
      <c r="F71" s="5"/>
      <c r="G71" s="5"/>
      <c r="H71" s="6"/>
    </row>
    <row r="72" spans="2:8" ht="16.5" thickBot="1" x14ac:dyDescent="0.3">
      <c r="B72" s="4" t="s">
        <v>8</v>
      </c>
      <c r="C72" s="8">
        <f>33/37.5</f>
        <v>0.88</v>
      </c>
      <c r="D72" s="5"/>
      <c r="E72" s="5"/>
      <c r="F72" s="5"/>
      <c r="G72" s="5"/>
      <c r="H72" s="6"/>
    </row>
    <row r="73" spans="2:8" ht="15.75" thickBot="1" x14ac:dyDescent="0.3">
      <c r="B73" s="7"/>
      <c r="C73" s="5"/>
      <c r="D73" s="5"/>
      <c r="E73" s="5"/>
      <c r="F73" s="5"/>
      <c r="G73" s="5"/>
      <c r="H73" s="6"/>
    </row>
    <row r="74" spans="2:8" ht="16.5" thickBot="1" x14ac:dyDescent="0.3">
      <c r="B74" s="4" t="s">
        <v>2</v>
      </c>
      <c r="C74" s="9">
        <f>C70*C72</f>
        <v>0</v>
      </c>
      <c r="D74" s="5"/>
      <c r="E74" s="5"/>
      <c r="F74" s="5"/>
      <c r="G74" s="5"/>
      <c r="H74" s="6"/>
    </row>
    <row r="75" spans="2:8" ht="15.75" thickBot="1" x14ac:dyDescent="0.3">
      <c r="B75" s="7"/>
      <c r="C75" s="5"/>
      <c r="D75" s="5"/>
      <c r="E75" s="5"/>
      <c r="F75" s="5"/>
      <c r="G75" s="5"/>
      <c r="H75" s="6"/>
    </row>
    <row r="76" spans="2:8" ht="16.5" thickBot="1" x14ac:dyDescent="0.3">
      <c r="B76" s="69" t="s">
        <v>4</v>
      </c>
      <c r="C76" s="70"/>
      <c r="D76" s="71"/>
      <c r="E76" s="10"/>
      <c r="F76" s="11"/>
      <c r="G76" s="11"/>
      <c r="H76" s="12"/>
    </row>
    <row r="77" spans="2:8" ht="16.5" thickBot="1" x14ac:dyDescent="0.3">
      <c r="B77" s="50" t="s">
        <v>5</v>
      </c>
      <c r="C77" s="13" t="s">
        <v>6</v>
      </c>
      <c r="D77" s="14" t="s">
        <v>7</v>
      </c>
      <c r="E77" s="11"/>
      <c r="F77" s="13"/>
      <c r="G77" s="13"/>
      <c r="H77" s="15"/>
    </row>
    <row r="78" spans="2:8" ht="15.75" thickBot="1" x14ac:dyDescent="0.3">
      <c r="B78" s="62">
        <v>12.6</v>
      </c>
      <c r="C78" s="63">
        <v>4.2999999999999997E-2</v>
      </c>
      <c r="D78" s="16">
        <f>$C$74*C78+$C$74</f>
        <v>0</v>
      </c>
      <c r="E78" s="17"/>
      <c r="F78" s="5"/>
      <c r="G78" s="5"/>
      <c r="H78" s="6"/>
    </row>
    <row r="79" spans="2:8" ht="15.75" thickBot="1" x14ac:dyDescent="0.3">
      <c r="B79" s="64">
        <v>13.6</v>
      </c>
      <c r="C79" s="65">
        <v>4.9000000000000002E-2</v>
      </c>
      <c r="D79" s="16">
        <f t="shared" ref="D79:D81" si="4">$C$74*C79+$C$74</f>
        <v>0</v>
      </c>
      <c r="E79" s="17"/>
      <c r="F79" s="5"/>
      <c r="G79" s="5"/>
      <c r="H79" s="6"/>
    </row>
    <row r="80" spans="2:8" ht="15.75" thickBot="1" x14ac:dyDescent="0.3">
      <c r="B80" s="64">
        <v>14.6</v>
      </c>
      <c r="C80" s="65">
        <v>5.5E-2</v>
      </c>
      <c r="D80" s="16">
        <f t="shared" si="4"/>
        <v>0</v>
      </c>
      <c r="E80" s="17"/>
      <c r="F80" s="5"/>
      <c r="G80" s="5"/>
      <c r="H80" s="6"/>
    </row>
    <row r="81" spans="2:8" ht="15.75" thickBot="1" x14ac:dyDescent="0.3">
      <c r="B81" s="51">
        <v>15.6</v>
      </c>
      <c r="C81" s="54">
        <v>0.06</v>
      </c>
      <c r="D81" s="16">
        <f t="shared" si="4"/>
        <v>0</v>
      </c>
      <c r="E81" s="18"/>
      <c r="F81" s="19"/>
      <c r="G81" s="19"/>
      <c r="H81" s="20"/>
    </row>
    <row r="82" spans="2:8" ht="21.75" thickBot="1" x14ac:dyDescent="0.4">
      <c r="B82" s="75" t="s">
        <v>14</v>
      </c>
      <c r="C82" s="76"/>
      <c r="D82" s="76"/>
      <c r="E82" s="76"/>
      <c r="F82" s="76"/>
      <c r="G82" s="76"/>
      <c r="H82" s="77"/>
    </row>
    <row r="83" spans="2:8" ht="19.5" thickBot="1" x14ac:dyDescent="0.35">
      <c r="B83" s="66" t="s">
        <v>22</v>
      </c>
      <c r="C83" s="67"/>
      <c r="D83" s="67"/>
      <c r="E83" s="67"/>
      <c r="F83" s="67"/>
      <c r="G83" s="67"/>
      <c r="H83" s="68"/>
    </row>
    <row r="84" spans="2:8" ht="16.5" thickBot="1" x14ac:dyDescent="0.3">
      <c r="B84" s="1"/>
      <c r="C84" s="2"/>
      <c r="D84" s="2"/>
      <c r="E84" s="2"/>
      <c r="F84" s="2"/>
      <c r="G84" s="2"/>
      <c r="H84" s="3"/>
    </row>
    <row r="85" spans="2:8" ht="16.5" thickBot="1" x14ac:dyDescent="0.3">
      <c r="B85" s="4" t="s">
        <v>0</v>
      </c>
      <c r="C85" s="44"/>
      <c r="D85" s="5"/>
      <c r="E85" s="5"/>
      <c r="F85" s="5"/>
      <c r="G85" s="5"/>
      <c r="H85" s="6"/>
    </row>
    <row r="86" spans="2:8" ht="15.75" thickBot="1" x14ac:dyDescent="0.3">
      <c r="B86" s="7"/>
      <c r="C86" s="5"/>
      <c r="D86" s="5"/>
      <c r="E86" s="5"/>
      <c r="F86" s="5"/>
      <c r="G86" s="5"/>
      <c r="H86" s="6"/>
    </row>
    <row r="87" spans="2:8" ht="16.5" thickBot="1" x14ac:dyDescent="0.3">
      <c r="B87" s="4" t="s">
        <v>9</v>
      </c>
      <c r="C87" s="8">
        <f>34/37.5</f>
        <v>0.90666666666666662</v>
      </c>
      <c r="D87" s="5"/>
      <c r="E87" s="5"/>
      <c r="F87" s="5"/>
      <c r="G87" s="5"/>
      <c r="H87" s="6"/>
    </row>
    <row r="88" spans="2:8" ht="15.75" thickBot="1" x14ac:dyDescent="0.3">
      <c r="B88" s="7"/>
      <c r="C88" s="5"/>
      <c r="D88" s="5"/>
      <c r="E88" s="5"/>
      <c r="F88" s="5"/>
      <c r="G88" s="5"/>
      <c r="H88" s="6"/>
    </row>
    <row r="89" spans="2:8" ht="16.5" thickBot="1" x14ac:dyDescent="0.3">
      <c r="B89" s="4" t="s">
        <v>2</v>
      </c>
      <c r="C89" s="9">
        <f>C85*C87</f>
        <v>0</v>
      </c>
      <c r="D89" s="5"/>
      <c r="E89" s="5"/>
      <c r="F89" s="5"/>
      <c r="G89" s="5"/>
      <c r="H89" s="6"/>
    </row>
    <row r="90" spans="2:8" ht="15.75" thickBot="1" x14ac:dyDescent="0.3">
      <c r="B90" s="7"/>
      <c r="C90" s="5"/>
      <c r="D90" s="5"/>
      <c r="E90" s="5"/>
      <c r="F90" s="5"/>
      <c r="G90" s="5"/>
      <c r="H90" s="6"/>
    </row>
    <row r="91" spans="2:8" ht="16.5" thickBot="1" x14ac:dyDescent="0.3">
      <c r="B91" s="69" t="s">
        <v>4</v>
      </c>
      <c r="C91" s="70"/>
      <c r="D91" s="71"/>
      <c r="E91" s="10"/>
      <c r="F91" s="11"/>
      <c r="G91" s="11"/>
      <c r="H91" s="12"/>
    </row>
    <row r="92" spans="2:8" ht="16.5" thickBot="1" x14ac:dyDescent="0.3">
      <c r="B92" s="50" t="s">
        <v>5</v>
      </c>
      <c r="C92" s="13" t="s">
        <v>6</v>
      </c>
      <c r="D92" s="14" t="s">
        <v>7</v>
      </c>
      <c r="E92" s="11"/>
      <c r="F92" s="13"/>
      <c r="G92" s="13"/>
      <c r="H92" s="15"/>
    </row>
    <row r="93" spans="2:8" ht="15.75" thickBot="1" x14ac:dyDescent="0.3">
      <c r="B93" s="62">
        <v>12.6</v>
      </c>
      <c r="C93" s="63">
        <v>4.2999999999999997E-2</v>
      </c>
      <c r="D93" s="16">
        <f>$C$89*C93+$C$89</f>
        <v>0</v>
      </c>
      <c r="E93" s="17"/>
      <c r="F93" s="5"/>
      <c r="G93" s="5"/>
      <c r="H93" s="6"/>
    </row>
    <row r="94" spans="2:8" ht="15.75" thickBot="1" x14ac:dyDescent="0.3">
      <c r="B94" s="64">
        <v>13.6</v>
      </c>
      <c r="C94" s="65">
        <v>4.9000000000000002E-2</v>
      </c>
      <c r="D94" s="16">
        <f t="shared" ref="D94:D96" si="5">$C$89*C94+$C$89</f>
        <v>0</v>
      </c>
      <c r="E94" s="17"/>
      <c r="F94" s="5"/>
      <c r="G94" s="5"/>
      <c r="H94" s="6"/>
    </row>
    <row r="95" spans="2:8" ht="15.75" thickBot="1" x14ac:dyDescent="0.3">
      <c r="B95" s="64">
        <v>14.6</v>
      </c>
      <c r="C95" s="65">
        <v>5.5E-2</v>
      </c>
      <c r="D95" s="16">
        <f t="shared" si="5"/>
        <v>0</v>
      </c>
      <c r="E95" s="17"/>
      <c r="F95" s="5"/>
      <c r="G95" s="5"/>
      <c r="H95" s="6"/>
    </row>
    <row r="96" spans="2:8" ht="15.75" thickBot="1" x14ac:dyDescent="0.3">
      <c r="B96" s="51">
        <v>15.6</v>
      </c>
      <c r="C96" s="54">
        <v>0.06</v>
      </c>
      <c r="D96" s="16">
        <f t="shared" si="5"/>
        <v>0</v>
      </c>
      <c r="E96" s="18"/>
      <c r="F96" s="19"/>
      <c r="G96" s="19"/>
      <c r="H96" s="20"/>
    </row>
    <row r="97" spans="2:8" ht="15.75" thickBot="1" x14ac:dyDescent="0.3"/>
    <row r="98" spans="2:8" ht="21.75" thickBot="1" x14ac:dyDescent="0.4">
      <c r="B98" s="72" t="s">
        <v>15</v>
      </c>
      <c r="C98" s="73"/>
      <c r="D98" s="73"/>
      <c r="E98" s="73"/>
      <c r="F98" s="73"/>
      <c r="G98" s="73"/>
      <c r="H98" s="74"/>
    </row>
    <row r="99" spans="2:8" ht="21.75" thickBot="1" x14ac:dyDescent="0.4">
      <c r="B99" s="75" t="s">
        <v>14</v>
      </c>
      <c r="C99" s="76"/>
      <c r="D99" s="76"/>
      <c r="E99" s="76"/>
      <c r="F99" s="76"/>
      <c r="G99" s="76"/>
      <c r="H99" s="77"/>
    </row>
    <row r="100" spans="2:8" ht="19.5" thickBot="1" x14ac:dyDescent="0.35">
      <c r="B100" s="66" t="s">
        <v>22</v>
      </c>
      <c r="C100" s="67"/>
      <c r="D100" s="67"/>
      <c r="E100" s="67"/>
      <c r="F100" s="67"/>
      <c r="G100" s="67"/>
      <c r="H100" s="68"/>
    </row>
    <row r="101" spans="2:8" ht="16.5" thickBot="1" x14ac:dyDescent="0.3">
      <c r="B101" s="1"/>
      <c r="C101" s="2"/>
      <c r="D101" s="2"/>
      <c r="E101" s="2"/>
      <c r="F101" s="2"/>
      <c r="G101" s="2"/>
      <c r="H101" s="3"/>
    </row>
    <row r="102" spans="2:8" ht="16.5" thickBot="1" x14ac:dyDescent="0.3">
      <c r="B102" s="4" t="s">
        <v>0</v>
      </c>
      <c r="C102" s="44"/>
      <c r="D102" s="5"/>
      <c r="E102" s="5"/>
      <c r="F102" s="5"/>
      <c r="G102" s="5"/>
      <c r="H102" s="6"/>
    </row>
    <row r="103" spans="2:8" ht="15.75" thickBot="1" x14ac:dyDescent="0.3">
      <c r="B103" s="7"/>
      <c r="C103" s="5"/>
      <c r="D103" s="5"/>
      <c r="E103" s="5"/>
      <c r="F103" s="5"/>
      <c r="G103" s="5"/>
      <c r="H103" s="6"/>
    </row>
    <row r="104" spans="2:8" ht="16.5" thickBot="1" x14ac:dyDescent="0.3">
      <c r="B104" s="4" t="s">
        <v>12</v>
      </c>
      <c r="C104" s="8">
        <f>34/38.75</f>
        <v>0.8774193548387097</v>
      </c>
      <c r="D104" s="5"/>
      <c r="E104" s="5"/>
      <c r="F104" s="5"/>
      <c r="G104" s="5"/>
      <c r="H104" s="6"/>
    </row>
    <row r="105" spans="2:8" ht="15.75" thickBot="1" x14ac:dyDescent="0.3">
      <c r="B105" s="7"/>
      <c r="C105" s="5"/>
      <c r="D105" s="5"/>
      <c r="E105" s="5"/>
      <c r="F105" s="5"/>
      <c r="G105" s="5"/>
      <c r="H105" s="6"/>
    </row>
    <row r="106" spans="2:8" ht="16.5" thickBot="1" x14ac:dyDescent="0.3">
      <c r="B106" s="4" t="s">
        <v>2</v>
      </c>
      <c r="C106" s="9">
        <f>C102*C104</f>
        <v>0</v>
      </c>
      <c r="D106" s="5"/>
      <c r="E106" s="5"/>
      <c r="F106" s="5"/>
      <c r="G106" s="5"/>
      <c r="H106" s="6"/>
    </row>
    <row r="107" spans="2:8" ht="15.75" thickBot="1" x14ac:dyDescent="0.3">
      <c r="B107" s="7"/>
      <c r="C107" s="5"/>
      <c r="D107" s="5"/>
      <c r="E107" s="5"/>
      <c r="F107" s="5"/>
      <c r="G107" s="5"/>
      <c r="H107" s="6"/>
    </row>
    <row r="108" spans="2:8" ht="16.5" thickBot="1" x14ac:dyDescent="0.3">
      <c r="B108" s="69" t="s">
        <v>4</v>
      </c>
      <c r="C108" s="70"/>
      <c r="D108" s="71"/>
      <c r="E108" s="10"/>
      <c r="F108" s="11"/>
      <c r="G108" s="11"/>
      <c r="H108" s="12"/>
    </row>
    <row r="109" spans="2:8" ht="16.5" thickBot="1" x14ac:dyDescent="0.3">
      <c r="B109" s="50" t="s">
        <v>5</v>
      </c>
      <c r="C109" s="13" t="s">
        <v>6</v>
      </c>
      <c r="D109" s="14" t="s">
        <v>7</v>
      </c>
      <c r="E109" s="11"/>
      <c r="F109" s="13"/>
      <c r="G109" s="13"/>
      <c r="H109" s="15"/>
    </row>
    <row r="110" spans="2:8" ht="15.75" thickBot="1" x14ac:dyDescent="0.3">
      <c r="B110" s="62">
        <v>12.6</v>
      </c>
      <c r="C110" s="63">
        <v>4.2999999999999997E-2</v>
      </c>
      <c r="D110" s="16">
        <f>$C$106*C110+$C$106</f>
        <v>0</v>
      </c>
      <c r="E110" s="17"/>
      <c r="F110" s="5"/>
      <c r="G110" s="5"/>
      <c r="H110" s="6"/>
    </row>
    <row r="111" spans="2:8" ht="15.75" thickBot="1" x14ac:dyDescent="0.3">
      <c r="B111" s="64">
        <v>13.6</v>
      </c>
      <c r="C111" s="65">
        <v>4.9000000000000002E-2</v>
      </c>
      <c r="D111" s="16">
        <f t="shared" ref="D111:D113" si="6">$C$106*C111+$C$106</f>
        <v>0</v>
      </c>
      <c r="E111" s="17"/>
      <c r="F111" s="5"/>
      <c r="G111" s="5"/>
      <c r="H111" s="6"/>
    </row>
    <row r="112" spans="2:8" ht="15.75" thickBot="1" x14ac:dyDescent="0.3">
      <c r="B112" s="64">
        <v>14.6</v>
      </c>
      <c r="C112" s="65">
        <v>5.5E-2</v>
      </c>
      <c r="D112" s="16">
        <f t="shared" si="6"/>
        <v>0</v>
      </c>
      <c r="E112" s="17"/>
      <c r="F112" s="5"/>
      <c r="G112" s="5"/>
      <c r="H112" s="6"/>
    </row>
    <row r="113" spans="2:8" ht="15.75" thickBot="1" x14ac:dyDescent="0.3">
      <c r="B113" s="51">
        <v>15.6</v>
      </c>
      <c r="C113" s="54">
        <v>0.06</v>
      </c>
      <c r="D113" s="16">
        <f t="shared" si="6"/>
        <v>0</v>
      </c>
      <c r="E113" s="18"/>
      <c r="F113" s="19"/>
      <c r="G113" s="19"/>
      <c r="H113" s="20"/>
    </row>
    <row r="114" spans="2:8" ht="21.75" thickBot="1" x14ac:dyDescent="0.4">
      <c r="B114" s="75" t="s">
        <v>16</v>
      </c>
      <c r="C114" s="76"/>
      <c r="D114" s="76"/>
      <c r="E114" s="76"/>
      <c r="F114" s="76"/>
      <c r="G114" s="76"/>
      <c r="H114" s="77"/>
    </row>
    <row r="115" spans="2:8" ht="19.5" thickBot="1" x14ac:dyDescent="0.35">
      <c r="B115" s="66" t="s">
        <v>22</v>
      </c>
      <c r="C115" s="67"/>
      <c r="D115" s="67"/>
      <c r="E115" s="67"/>
      <c r="F115" s="67"/>
      <c r="G115" s="67"/>
      <c r="H115" s="68"/>
    </row>
    <row r="116" spans="2:8" ht="16.5" thickBot="1" x14ac:dyDescent="0.3">
      <c r="B116" s="1"/>
      <c r="C116" s="2"/>
      <c r="D116" s="2"/>
      <c r="E116" s="2"/>
      <c r="F116" s="2"/>
      <c r="G116" s="2"/>
      <c r="H116" s="3"/>
    </row>
    <row r="117" spans="2:8" ht="16.5" thickBot="1" x14ac:dyDescent="0.3">
      <c r="B117" s="4" t="s">
        <v>0</v>
      </c>
      <c r="C117" s="44"/>
      <c r="D117" s="5"/>
      <c r="E117" s="5"/>
      <c r="F117" s="5"/>
      <c r="G117" s="5"/>
      <c r="H117" s="6"/>
    </row>
    <row r="118" spans="2:8" ht="15.75" thickBot="1" x14ac:dyDescent="0.3">
      <c r="B118" s="7"/>
      <c r="C118" s="5"/>
      <c r="D118" s="5"/>
      <c r="E118" s="5"/>
      <c r="F118" s="5"/>
      <c r="G118" s="5"/>
      <c r="H118" s="6"/>
    </row>
    <row r="119" spans="2:8" ht="16.5" thickBot="1" x14ac:dyDescent="0.3">
      <c r="B119" s="4" t="s">
        <v>13</v>
      </c>
      <c r="C119" s="8">
        <f>35/38.75</f>
        <v>0.90322580645161288</v>
      </c>
      <c r="D119" s="5"/>
      <c r="E119" s="5"/>
      <c r="F119" s="5"/>
      <c r="G119" s="5"/>
      <c r="H119" s="6"/>
    </row>
    <row r="120" spans="2:8" ht="15.75" thickBot="1" x14ac:dyDescent="0.3">
      <c r="B120" s="7"/>
      <c r="C120" s="5"/>
      <c r="D120" s="5"/>
      <c r="E120" s="5"/>
      <c r="F120" s="5"/>
      <c r="G120" s="5"/>
      <c r="H120" s="6"/>
    </row>
    <row r="121" spans="2:8" ht="16.5" thickBot="1" x14ac:dyDescent="0.3">
      <c r="B121" s="4" t="s">
        <v>2</v>
      </c>
      <c r="C121" s="9">
        <f>C117*C119</f>
        <v>0</v>
      </c>
      <c r="D121" s="5"/>
      <c r="E121" s="5"/>
      <c r="F121" s="5"/>
      <c r="G121" s="5"/>
      <c r="H121" s="6"/>
    </row>
    <row r="122" spans="2:8" ht="15.75" thickBot="1" x14ac:dyDescent="0.3">
      <c r="B122" s="7"/>
      <c r="C122" s="5"/>
      <c r="D122" s="5"/>
      <c r="E122" s="5"/>
      <c r="F122" s="5"/>
      <c r="G122" s="5"/>
      <c r="H122" s="6"/>
    </row>
    <row r="123" spans="2:8" ht="16.5" thickBot="1" x14ac:dyDescent="0.3">
      <c r="B123" s="69" t="s">
        <v>4</v>
      </c>
      <c r="C123" s="70"/>
      <c r="D123" s="71"/>
      <c r="E123" s="10"/>
      <c r="F123" s="11"/>
      <c r="G123" s="11"/>
      <c r="H123" s="12"/>
    </row>
    <row r="124" spans="2:8" ht="16.5" thickBot="1" x14ac:dyDescent="0.3">
      <c r="B124" s="50" t="s">
        <v>5</v>
      </c>
      <c r="C124" s="13" t="s">
        <v>6</v>
      </c>
      <c r="D124" s="14" t="s">
        <v>7</v>
      </c>
      <c r="E124" s="11"/>
      <c r="F124" s="13"/>
      <c r="G124" s="13"/>
      <c r="H124" s="15"/>
    </row>
    <row r="125" spans="2:8" ht="15.75" thickBot="1" x14ac:dyDescent="0.3">
      <c r="B125" s="62">
        <v>12.6</v>
      </c>
      <c r="C125" s="63">
        <v>4.2999999999999997E-2</v>
      </c>
      <c r="D125" s="16">
        <f>$C$121*C125+$C$121</f>
        <v>0</v>
      </c>
      <c r="E125" s="17"/>
      <c r="F125" s="5"/>
      <c r="G125" s="5"/>
      <c r="H125" s="6"/>
    </row>
    <row r="126" spans="2:8" ht="15.75" thickBot="1" x14ac:dyDescent="0.3">
      <c r="B126" s="64">
        <v>13.6</v>
      </c>
      <c r="C126" s="65">
        <v>4.9000000000000002E-2</v>
      </c>
      <c r="D126" s="16">
        <f t="shared" ref="D126:D128" si="7">$C$121*C126+$C$121</f>
        <v>0</v>
      </c>
      <c r="E126" s="17"/>
      <c r="F126" s="5"/>
      <c r="G126" s="5"/>
      <c r="H126" s="6"/>
    </row>
    <row r="127" spans="2:8" ht="15.75" thickBot="1" x14ac:dyDescent="0.3">
      <c r="B127" s="64">
        <v>14.6</v>
      </c>
      <c r="C127" s="65">
        <v>5.5E-2</v>
      </c>
      <c r="D127" s="16">
        <f t="shared" si="7"/>
        <v>0</v>
      </c>
      <c r="E127" s="17"/>
      <c r="F127" s="5"/>
      <c r="G127" s="5"/>
      <c r="H127" s="6"/>
    </row>
    <row r="128" spans="2:8" ht="15.75" thickBot="1" x14ac:dyDescent="0.3">
      <c r="B128" s="51">
        <v>15.6</v>
      </c>
      <c r="C128" s="54">
        <v>0.06</v>
      </c>
      <c r="D128" s="16">
        <f t="shared" si="7"/>
        <v>0</v>
      </c>
      <c r="E128" s="18"/>
      <c r="F128" s="19"/>
      <c r="G128" s="19"/>
      <c r="H128" s="20"/>
    </row>
  </sheetData>
  <sheetProtection algorithmName="SHA-512" hashValue="ibapE6VpvhshfBAl938/JTWcw9gzvY4xy3vh3zs3uascVWKb79tA/hHPzKc2xLd1agHY7tXXSvvJK40VIUsfqg==" saltValue="wrsPZFKpL4aNz8q+KGQ9Xw==" spinCount="100000" sheet="1" objects="1" scenarios="1"/>
  <protectedRanges>
    <protectedRange sqref="C21 C38 C53 C70 C85 C102 C117" name="Plage1"/>
  </protectedRanges>
  <dataConsolidate/>
  <mergeCells count="27">
    <mergeCell ref="B10:D10"/>
    <mergeCell ref="B19:H19"/>
    <mergeCell ref="B17:H17"/>
    <mergeCell ref="B18:H18"/>
    <mergeCell ref="B2:H2"/>
    <mergeCell ref="B98:H98"/>
    <mergeCell ref="B27:D27"/>
    <mergeCell ref="B68:H68"/>
    <mergeCell ref="B76:D76"/>
    <mergeCell ref="B83:H83"/>
    <mergeCell ref="B91:D91"/>
    <mergeCell ref="B66:H66"/>
    <mergeCell ref="B82:H82"/>
    <mergeCell ref="B67:H67"/>
    <mergeCell ref="B100:H100"/>
    <mergeCell ref="B108:D108"/>
    <mergeCell ref="B115:H115"/>
    <mergeCell ref="B123:D123"/>
    <mergeCell ref="B99:H99"/>
    <mergeCell ref="B114:H114"/>
    <mergeCell ref="B51:H51"/>
    <mergeCell ref="B59:D59"/>
    <mergeCell ref="B34:H34"/>
    <mergeCell ref="B35:H35"/>
    <mergeCell ref="B36:H36"/>
    <mergeCell ref="B44:D44"/>
    <mergeCell ref="B50:H50"/>
  </mergeCells>
  <dataValidations count="1">
    <dataValidation type="decimal" allowBlank="1" showInputMessage="1" showErrorMessage="1" sqref="C21 C70 C85 C102 C117 C38 C53">
      <formula1>0</formula1>
      <formula2>20000</formula2>
    </dataValidation>
  </dataValidations>
  <pageMargins left="0.7" right="0.7" top="0.75" bottom="0.75" header="0.3" footer="0.3"/>
  <pageSetup paperSize="172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CISSS de l'Outaouais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cofr7008</dc:creator>
  <cp:lastModifiedBy>perjul01</cp:lastModifiedBy>
  <cp:lastPrinted>2022-02-11T15:52:20Z</cp:lastPrinted>
  <dcterms:created xsi:type="dcterms:W3CDTF">2022-02-11T14:55:47Z</dcterms:created>
  <dcterms:modified xsi:type="dcterms:W3CDTF">2022-02-15T21:10:18Z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2022-02-11T14:55:48Z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451c9550-964d-4ce0-bdd2-f8abc71f2835</vt:lpwstr>
  </property>
  <property fmtid="{D5CDD505-2E9C-101B-9397-08002B2CF9AE}" pid="8" name="MSIP_Label_6a7d8d5d-78e2-4a62-9fcd-016eb5e4c57c_ContentBits">
    <vt:lpwstr>0</vt:lpwstr>
  </property>
</Properties>
</file>